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285" activeTab="0"/>
  </bookViews>
  <sheets>
    <sheet name="新开工+基本建成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<sst xmlns="http://schemas.openxmlformats.org/spreadsheetml/2006/main" count="86" uniqueCount="70">
  <si>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广州市2023年保障性安居工程年度项目建设计划任务量完成(截至10月底）</t>
  </si>
  <si>
    <t>新开工（筹集）项目清单
（省厅下达任务量：新开工公租房1900套，共有产权住房600套）</t>
  </si>
  <si>
    <t>序号</t>
  </si>
  <si>
    <t>项目名称</t>
  </si>
  <si>
    <t>项目地点</t>
  </si>
  <si>
    <t>实际开工（筹集）/基本建成套数</t>
  </si>
  <si>
    <t>其中</t>
  </si>
  <si>
    <t>配套设施建设情况</t>
  </si>
  <si>
    <t>公共租赁住房</t>
  </si>
  <si>
    <t>棚户区改造</t>
  </si>
  <si>
    <t>共有产权住房</t>
  </si>
  <si>
    <t>套数</t>
  </si>
  <si>
    <t>面积</t>
  </si>
  <si>
    <t>荔湾区荷景路AF060419地块配建公租房项目</t>
  </si>
  <si>
    <t>荔湾区荷景路AF060419</t>
  </si>
  <si>
    <t>白云区马沥智慧健康产业园一期地块项目</t>
  </si>
  <si>
    <t>白云区钟落潭镇广州市白云区钟落潭镇105国道广从公路段以南，马沥居地铁旁</t>
  </si>
  <si>
    <t>中小学、社区居委会、社区议事厅、社区服务站、物业管理、警务室、养老服务机构、居民健身场所、文化室，与住宅同步建设。</t>
  </si>
  <si>
    <t>从化区城郊街向阳保障性住房项目</t>
  </si>
  <si>
    <t>广州市从化区城郊街镇北路5巷迎福园三街</t>
  </si>
  <si>
    <t>主要配建有公共厕所100平方米、快递送达点15平方米、物业配套用房，与住宅同步建设。</t>
  </si>
  <si>
    <t>筹集直管公房</t>
  </si>
  <si>
    <t>番禺区市桥城区</t>
  </si>
  <si>
    <t>筹集房源。</t>
  </si>
  <si>
    <t>晴翠府（自编12#楼）</t>
  </si>
  <si>
    <t>番禺区桥南街蚬涌村大口涌以西地块</t>
  </si>
  <si>
    <t>卫生站、托老所、老年人服务点、社区居委会、社区服务中心、文化室、垃圾收集站、居民健身场所、综合管理用房、邮政所、公共厕所、托儿所、肉菜市场（生鲜超市），与住宅同步建设。</t>
  </si>
  <si>
    <t>阅麓花园（自编4#楼）</t>
  </si>
  <si>
    <t>番禺区石碁镇南浦村市莲路北侧</t>
  </si>
  <si>
    <t>社区卫生服务站、文化室、社区居委会、日间照料中心、社区议事厅、星光老年之家、社区服务站、物业管理用房、居民健身场所、肉菜市场、垃圾站、公厕、幼儿园，与住宅同步建设。</t>
  </si>
  <si>
    <t>创新城一期C居住地块项目（A2-1、A2-2、A5-1和A5-2）</t>
  </si>
  <si>
    <t>番禺区新造镇广州国际创新城</t>
  </si>
  <si>
    <t>卫生站、文化室、社区居委会、星光老年之家、托老所、社区日间照料中心，与住宅同步建设。</t>
  </si>
  <si>
    <t>龙归项目</t>
  </si>
  <si>
    <t>白云区龙归镇政府东侧地段</t>
  </si>
  <si>
    <t>佳大时代公寓</t>
  </si>
  <si>
    <t>广州开发区东区骏业路8号、9号</t>
  </si>
  <si>
    <t>佳大时尚公寓</t>
  </si>
  <si>
    <t>广州开发区东区春晖四街18号</t>
  </si>
  <si>
    <t>SDK-A-3地块配建房源</t>
  </si>
  <si>
    <t>开源大道以南，隧南路以北</t>
  </si>
  <si>
    <t>CPPQ-A4-5地块配建房源</t>
  </si>
  <si>
    <t>黄埔区长贤路以南、萝岭路以东</t>
  </si>
  <si>
    <t>石丰路二期保障性住房项目</t>
  </si>
  <si>
    <t>白云区石丰路地块 BY-1203，石井大道以西红星村浮山南元中巷以北</t>
  </si>
  <si>
    <t>新开工合计</t>
  </si>
  <si>
    <t>基本建成项目清单
（省厅下达任务量：基本建公租房1982套，基本建成共有产权住房3659套）</t>
  </si>
  <si>
    <t>新造共有产权保障性住房项目</t>
  </si>
  <si>
    <t>番禺区新造镇永兴路</t>
  </si>
  <si>
    <t>该小区已基本建成一个肉菜市场、社区服务中心、派出所、18班幼儿园等配套设施，与住宅同步建成。</t>
  </si>
  <si>
    <t>嘉禾联边保障性住房项目</t>
  </si>
  <si>
    <t>广州市白云区嘉禾联边，西临空港大道，南临启德路</t>
  </si>
  <si>
    <t>嘉禾联边保障性住房项目配套的小区服务服务窗口、12班幼儿园和托儿所、老年人服务站点、社区服务中心、文化活动站、社区卫生服务站、邮政所、居委会、公共厕所等均已完工，与住宅同步建成。</t>
  </si>
  <si>
    <t>广州市白云沙亭岗新社区棚改项目</t>
  </si>
  <si>
    <t>白云区太和镇沙亭村和谢家庄村交界处</t>
  </si>
  <si>
    <t>萝岗中心城区保障性住房项目（二期）</t>
  </si>
  <si>
    <t>黄埔区萝岗中心城区西侧，广惠告诉南侧地段</t>
  </si>
  <si>
    <t>鸦岗保障性住房项目（一期）</t>
  </si>
  <si>
    <t>白云区沙场路</t>
  </si>
  <si>
    <t>基本建成合计</t>
  </si>
  <si>
    <t>筹集房源。</t>
  </si>
  <si>
    <t>商业综合楼1幢、中学1所、小学1所、幼儿园2所、消防站1所、社区活动中心（含卫生服务中心）、垃圾压缩站1个、垃圾收集站5个，与住宅同步建成。</t>
  </si>
  <si>
    <t>一所60班九年一贯制学校、一所12班幼儿园、两所15班幼儿园、两个居委级农贸市场、一个公交首末站、文体活动中心、党群活动中心、7人制足球场、居民健身场所、社区服务站、社区居委会、社区议事厅、文化室、星光老年之家、社区日间照料中心、公共厕所、垃圾收集站、再生资源回收点、物业管理用房等均已取得竣工联合验收意见书，与住宅同步建成。</t>
  </si>
  <si>
    <t>18班幼儿园、社区服务中心、社区居委会、社区议事厅、社区服务站、文化室、公共厕所、商业等，与住宅同步建设。</t>
  </si>
  <si>
    <t>1栋商业综合楼、1栋三层肉菜市场、1栋三层18班幼儿园、居民健身场所、公共厕所、社区养老服务机构、物业管理所、文化室、党群服务站、社区卫生站、社区服务站、垃圾收集站、邮政所、居委会、图书馆，与住宅同步建成。</t>
  </si>
  <si>
    <t>幼儿园及托儿所、商业体、垃圾转运站、卫生服务中心、残疾人康复中心、肉菜市场、邮政所、街道办事处、社区服务中心、社区居委会、托老所、老人服务中心、社区卫生站、公共厕所等均已基本完工，72班九年一贯制中小学因前期场地搭设老人临时安置区影响，已正式开工。预计配套与住宅同步建成。</t>
  </si>
  <si>
    <t>文化站、社区少年宫、社区公共管理中心、街道办、议事厅、服务站、星光老年之家、居民健身场所、卫生服务站、邮政所，与住宅同步建设。</t>
  </si>
  <si>
    <t>商业综合楼1幢、中学1所、小学1所、幼儿园2所、消防站1所、社区活动中心（含卫生服务中心）、垃圾压缩站1个、垃圾收集站5个，与住宅同步建设。</t>
  </si>
  <si>
    <t>幼儿园（含托儿所）、党群服务站（合社区居委会、社区议事厅、社区服务站）、社区警务室、公共图书馆分馆、星光老年人之家、物业管理（含业主委员会）、社区卫生服务站、文化室、居民健身场所、社区日问照料中心（含养老设施）、公共厕所、垃圾收集站、再生资源回收点、农贸（肉菜）市场、快递智能末端服务设施、公交首末站，与住宅同步建设。</t>
  </si>
  <si>
    <t>社区居委会、社区议事厅、社区管理公共中心、综合管理用房、党群服务站、公共服务用房、幼儿园、托儿所、社区服务站、物业管理、星光老年之家、社区日间照料中心、社区卫生服务站、文化室、居民健身场所、邮政所、垃圾收集站、再生资源回收点、公共厕所、快递智能末端服务设施，与住宅同步建设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</si>
</sst>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4"/>
      <name val="黑体"/>
      <family val="3"/>
    </font>
    <font>
      <sz val="14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mbria"/>
      <family val="0"/>
    </font>
    <font>
      <sz val="12"/>
      <color theme="1"/>
      <name val="黑体"/>
      <family val="3"/>
    </font>
    <font>
      <sz val="14"/>
      <color theme="1"/>
      <name val="宋体"/>
      <family val="0"/>
    </font>
    <font>
      <sz val="14"/>
      <color rgb="FF000000"/>
      <name val="宋体"/>
      <family val="0"/>
    </font>
    <font>
      <b/>
      <sz val="14"/>
      <color theme="1"/>
      <name val="宋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43" applyFont="1" applyFill="1" applyBorder="1" applyAlignment="1" applyProtection="1">
      <alignment horizontal="center" vertical="center" wrapText="1"/>
      <protection locked="0"/>
    </xf>
    <xf numFmtId="0" fontId="4" fillId="0" borderId="11" xfId="42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3" fillId="0" borderId="11" xfId="42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" fillId="0" borderId="11" xfId="43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/>
    </xf>
    <xf numFmtId="0" fontId="3" fillId="0" borderId="12" xfId="43" applyFont="1" applyFill="1" applyBorder="1" applyAlignment="1">
      <alignment horizontal="center" vertical="center" wrapText="1"/>
      <protection/>
    </xf>
    <xf numFmtId="0" fontId="3" fillId="0" borderId="13" xfId="43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6" fillId="0" borderId="12" xfId="42" applyFont="1" applyFill="1" applyBorder="1" applyAlignment="1">
      <alignment horizontal="center" vertical="center" wrapText="1"/>
      <protection/>
    </xf>
    <xf numFmtId="0" fontId="56" fillId="0" borderId="13" xfId="42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43" applyFont="1" applyFill="1" applyBorder="1" applyAlignment="1">
      <alignment horizontal="center" vertical="center" textRotation="255" wrapText="1"/>
      <protection/>
    </xf>
    <xf numFmtId="0" fontId="56" fillId="0" borderId="11" xfId="4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54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workbookViewId="0" topLeftCell="C1">
      <selection activeCell="L22" sqref="L22"/>
    </sheetView>
  </sheetViews>
  <sheetFormatPr defaultColWidth="9.00390625" defaultRowHeight="15"/>
  <cols>
    <col min="1" max="1" width="28.7109375" style="0" customWidth="1"/>
    <col min="2" max="2" width="4.8515625" style="0" customWidth="1"/>
    <col min="3" max="3" width="37.140625" style="0" customWidth="1"/>
    <col min="4" max="4" width="51.8515625" style="0" customWidth="1"/>
    <col min="5" max="5" width="13.8515625" style="0" customWidth="1"/>
    <col min="6" max="9" width="14.421875" style="0" customWidth="1"/>
    <col min="10" max="11" width="15.140625" style="0" customWidth="1"/>
    <col min="12" max="12" width="56.57421875" style="0" customWidth="1"/>
  </cols>
  <sheetData>
    <row r="1" spans="1:12" ht="4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38.25" customHeight="1">
      <c r="A2" s="36" t="s">
        <v>1</v>
      </c>
      <c r="B2" s="42" t="s">
        <v>2</v>
      </c>
      <c r="C2" s="43" t="s">
        <v>3</v>
      </c>
      <c r="D2" s="43" t="s">
        <v>4</v>
      </c>
      <c r="E2" s="30" t="s">
        <v>5</v>
      </c>
      <c r="F2" s="44" t="s">
        <v>6</v>
      </c>
      <c r="G2" s="45"/>
      <c r="H2" s="45"/>
      <c r="I2" s="45"/>
      <c r="J2" s="45"/>
      <c r="K2" s="46"/>
      <c r="L2" s="28" t="s">
        <v>7</v>
      </c>
    </row>
    <row r="3" spans="1:12" ht="30.75" customHeight="1">
      <c r="A3" s="37"/>
      <c r="B3" s="42"/>
      <c r="C3" s="43"/>
      <c r="D3" s="43"/>
      <c r="E3" s="31"/>
      <c r="F3" s="28" t="s">
        <v>8</v>
      </c>
      <c r="G3" s="27"/>
      <c r="H3" s="27" t="s">
        <v>9</v>
      </c>
      <c r="I3" s="27"/>
      <c r="J3" s="28" t="s">
        <v>10</v>
      </c>
      <c r="K3" s="27"/>
      <c r="L3" s="28"/>
    </row>
    <row r="4" spans="1:12" ht="24.75" customHeight="1">
      <c r="A4" s="37"/>
      <c r="B4" s="42"/>
      <c r="C4" s="43"/>
      <c r="D4" s="43"/>
      <c r="E4" s="32"/>
      <c r="F4" s="3" t="s">
        <v>11</v>
      </c>
      <c r="G4" s="3" t="s">
        <v>12</v>
      </c>
      <c r="H4" s="3" t="s">
        <v>11</v>
      </c>
      <c r="I4" s="3" t="s">
        <v>12</v>
      </c>
      <c r="J4" s="3" t="s">
        <v>11</v>
      </c>
      <c r="K4" s="3" t="s">
        <v>12</v>
      </c>
      <c r="L4" s="28"/>
    </row>
    <row r="5" spans="1:12" s="1" customFormat="1" ht="69.75" customHeight="1">
      <c r="A5" s="37"/>
      <c r="B5" s="21">
        <v>1</v>
      </c>
      <c r="C5" s="20" t="s">
        <v>13</v>
      </c>
      <c r="D5" s="20" t="s">
        <v>14</v>
      </c>
      <c r="E5" s="6">
        <f>F5+J5+H5</f>
        <v>178</v>
      </c>
      <c r="F5" s="4">
        <v>178</v>
      </c>
      <c r="G5" s="4">
        <v>10276</v>
      </c>
      <c r="H5" s="4"/>
      <c r="I5" s="4"/>
      <c r="J5" s="8"/>
      <c r="K5" s="8"/>
      <c r="L5" s="22" t="s">
        <v>66</v>
      </c>
    </row>
    <row r="6" spans="1:12" s="1" customFormat="1" ht="67.5" customHeight="1">
      <c r="A6" s="37"/>
      <c r="B6" s="21">
        <v>2</v>
      </c>
      <c r="C6" s="20" t="s">
        <v>15</v>
      </c>
      <c r="D6" s="20" t="s">
        <v>16</v>
      </c>
      <c r="E6" s="6">
        <f aca="true" t="shared" si="0" ref="E6:E17">F6+J6+H6</f>
        <v>243</v>
      </c>
      <c r="F6" s="4">
        <v>243</v>
      </c>
      <c r="G6" s="4">
        <v>14400</v>
      </c>
      <c r="H6" s="4"/>
      <c r="I6" s="4"/>
      <c r="J6" s="8"/>
      <c r="K6" s="8"/>
      <c r="L6" s="22" t="s">
        <v>17</v>
      </c>
    </row>
    <row r="7" spans="1:12" s="1" customFormat="1" ht="49.5" customHeight="1">
      <c r="A7" s="37"/>
      <c r="B7" s="21">
        <v>3</v>
      </c>
      <c r="C7" s="13" t="s">
        <v>18</v>
      </c>
      <c r="D7" s="13" t="s">
        <v>19</v>
      </c>
      <c r="E7" s="6">
        <f t="shared" si="0"/>
        <v>240</v>
      </c>
      <c r="F7" s="4">
        <v>240</v>
      </c>
      <c r="G7" s="4">
        <v>12896</v>
      </c>
      <c r="H7" s="4"/>
      <c r="I7" s="4"/>
      <c r="J7" s="8"/>
      <c r="K7" s="8"/>
      <c r="L7" s="22" t="s">
        <v>20</v>
      </c>
    </row>
    <row r="8" spans="1:12" s="1" customFormat="1" ht="49.5" customHeight="1">
      <c r="A8" s="37"/>
      <c r="B8" s="21">
        <v>4</v>
      </c>
      <c r="C8" s="13" t="s">
        <v>21</v>
      </c>
      <c r="D8" s="13" t="s">
        <v>22</v>
      </c>
      <c r="E8" s="6">
        <f t="shared" si="0"/>
        <v>65</v>
      </c>
      <c r="F8" s="4">
        <v>65</v>
      </c>
      <c r="G8" s="4">
        <v>2900</v>
      </c>
      <c r="H8" s="4"/>
      <c r="I8" s="4"/>
      <c r="J8" s="8"/>
      <c r="K8" s="8"/>
      <c r="L8" s="23" t="s">
        <v>23</v>
      </c>
    </row>
    <row r="9" spans="1:12" s="1" customFormat="1" ht="98.25" customHeight="1">
      <c r="A9" s="37"/>
      <c r="B9" s="21">
        <v>5</v>
      </c>
      <c r="C9" s="13" t="s">
        <v>24</v>
      </c>
      <c r="D9" s="13" t="s">
        <v>25</v>
      </c>
      <c r="E9" s="6">
        <f t="shared" si="0"/>
        <v>66</v>
      </c>
      <c r="F9" s="4">
        <v>66</v>
      </c>
      <c r="G9" s="4">
        <v>3600</v>
      </c>
      <c r="H9" s="4"/>
      <c r="I9" s="4"/>
      <c r="J9" s="8"/>
      <c r="K9" s="8"/>
      <c r="L9" s="22" t="s">
        <v>26</v>
      </c>
    </row>
    <row r="10" spans="1:12" s="1" customFormat="1" ht="83.25" customHeight="1">
      <c r="A10" s="37"/>
      <c r="B10" s="21">
        <v>6</v>
      </c>
      <c r="C10" s="13" t="s">
        <v>27</v>
      </c>
      <c r="D10" s="13" t="s">
        <v>28</v>
      </c>
      <c r="E10" s="6">
        <f t="shared" si="0"/>
        <v>16</v>
      </c>
      <c r="F10" s="4">
        <v>16</v>
      </c>
      <c r="G10" s="4">
        <v>900</v>
      </c>
      <c r="H10" s="4"/>
      <c r="I10" s="4"/>
      <c r="J10" s="8"/>
      <c r="K10" s="8"/>
      <c r="L10" s="22" t="s">
        <v>29</v>
      </c>
    </row>
    <row r="11" spans="1:12" s="1" customFormat="1" ht="49.5" customHeight="1">
      <c r="A11" s="37"/>
      <c r="B11" s="21">
        <v>7</v>
      </c>
      <c r="C11" s="13" t="s">
        <v>30</v>
      </c>
      <c r="D11" s="13" t="s">
        <v>31</v>
      </c>
      <c r="E11" s="6">
        <f t="shared" si="0"/>
        <v>875</v>
      </c>
      <c r="F11" s="4">
        <v>875</v>
      </c>
      <c r="G11" s="4">
        <v>45674</v>
      </c>
      <c r="H11" s="4"/>
      <c r="I11" s="4"/>
      <c r="J11" s="8"/>
      <c r="K11" s="8"/>
      <c r="L11" s="22" t="s">
        <v>32</v>
      </c>
    </row>
    <row r="12" spans="1:12" s="1" customFormat="1" ht="74.25" customHeight="1">
      <c r="A12" s="37"/>
      <c r="B12" s="21">
        <v>8</v>
      </c>
      <c r="C12" s="13" t="s">
        <v>33</v>
      </c>
      <c r="D12" s="13" t="s">
        <v>34</v>
      </c>
      <c r="E12" s="6">
        <f t="shared" si="0"/>
        <v>155</v>
      </c>
      <c r="F12" s="13"/>
      <c r="G12" s="13"/>
      <c r="H12" s="13"/>
      <c r="I12" s="13"/>
      <c r="J12" s="14">
        <v>155</v>
      </c>
      <c r="K12" s="14">
        <v>12800</v>
      </c>
      <c r="L12" s="24" t="s">
        <v>67</v>
      </c>
    </row>
    <row r="13" spans="1:12" s="1" customFormat="1" ht="49.5" customHeight="1">
      <c r="A13" s="38"/>
      <c r="B13" s="21">
        <v>9</v>
      </c>
      <c r="C13" s="20" t="s">
        <v>35</v>
      </c>
      <c r="D13" s="20" t="s">
        <v>36</v>
      </c>
      <c r="E13" s="6">
        <f t="shared" si="0"/>
        <v>2066</v>
      </c>
      <c r="F13" s="8">
        <v>2066</v>
      </c>
      <c r="G13" s="15">
        <f>40057.38+29318.03+18989.66</f>
        <v>88365.07</v>
      </c>
      <c r="H13" s="13"/>
      <c r="I13" s="13"/>
      <c r="J13" s="14"/>
      <c r="K13" s="14"/>
      <c r="L13" s="25" t="s">
        <v>60</v>
      </c>
    </row>
    <row r="14" spans="1:12" s="1" customFormat="1" ht="49.5" customHeight="1">
      <c r="A14" s="38"/>
      <c r="B14" s="21">
        <v>10</v>
      </c>
      <c r="C14" s="20" t="s">
        <v>37</v>
      </c>
      <c r="D14" s="20" t="s">
        <v>38</v>
      </c>
      <c r="E14" s="6">
        <f t="shared" si="0"/>
        <v>170</v>
      </c>
      <c r="F14" s="8">
        <v>170</v>
      </c>
      <c r="G14" s="15">
        <v>8109.4</v>
      </c>
      <c r="H14" s="13"/>
      <c r="I14" s="13"/>
      <c r="J14" s="14"/>
      <c r="K14" s="14"/>
      <c r="L14" s="25" t="s">
        <v>60</v>
      </c>
    </row>
    <row r="15" spans="1:12" s="1" customFormat="1" ht="147.75" customHeight="1">
      <c r="A15" s="38"/>
      <c r="B15" s="21">
        <v>11</v>
      </c>
      <c r="C15" s="20" t="s">
        <v>39</v>
      </c>
      <c r="D15" s="20" t="s">
        <v>40</v>
      </c>
      <c r="E15" s="6">
        <f t="shared" si="0"/>
        <v>160</v>
      </c>
      <c r="F15" s="8">
        <v>160</v>
      </c>
      <c r="G15" s="13">
        <v>9600</v>
      </c>
      <c r="H15" s="13"/>
      <c r="I15" s="13"/>
      <c r="J15" s="14"/>
      <c r="K15" s="14"/>
      <c r="L15" s="24" t="s">
        <v>68</v>
      </c>
    </row>
    <row r="16" spans="1:12" s="1" customFormat="1" ht="144" customHeight="1">
      <c r="A16" s="38"/>
      <c r="B16" s="21">
        <v>12</v>
      </c>
      <c r="C16" s="20" t="s">
        <v>41</v>
      </c>
      <c r="D16" s="20" t="s">
        <v>42</v>
      </c>
      <c r="E16" s="6">
        <f t="shared" si="0"/>
        <v>240</v>
      </c>
      <c r="F16" s="8">
        <v>240</v>
      </c>
      <c r="G16" s="13">
        <v>14400</v>
      </c>
      <c r="H16" s="13"/>
      <c r="I16" s="13"/>
      <c r="J16" s="14"/>
      <c r="K16" s="14"/>
      <c r="L16" s="24" t="s">
        <v>69</v>
      </c>
    </row>
    <row r="17" spans="1:12" s="1" customFormat="1" ht="71.25" customHeight="1">
      <c r="A17" s="39"/>
      <c r="B17" s="21">
        <v>13</v>
      </c>
      <c r="C17" s="20" t="s">
        <v>43</v>
      </c>
      <c r="D17" s="16" t="s">
        <v>44</v>
      </c>
      <c r="E17" s="6">
        <f t="shared" si="0"/>
        <v>1396</v>
      </c>
      <c r="F17" s="5">
        <v>774</v>
      </c>
      <c r="G17" s="8">
        <v>38636</v>
      </c>
      <c r="H17" s="8"/>
      <c r="I17" s="8"/>
      <c r="J17" s="8">
        <v>622</v>
      </c>
      <c r="K17" s="8">
        <v>57948</v>
      </c>
      <c r="L17" s="22" t="s">
        <v>63</v>
      </c>
    </row>
    <row r="18" spans="1:12" ht="49.5" customHeight="1">
      <c r="A18" s="29" t="s">
        <v>45</v>
      </c>
      <c r="B18" s="29"/>
      <c r="C18" s="29"/>
      <c r="D18" s="29"/>
      <c r="E18" s="7">
        <f aca="true" t="shared" si="1" ref="E18:K18">SUM(E5:E17)</f>
        <v>5870</v>
      </c>
      <c r="F18" s="7">
        <f t="shared" si="1"/>
        <v>5093</v>
      </c>
      <c r="G18" s="17">
        <f t="shared" si="1"/>
        <v>249756.47</v>
      </c>
      <c r="H18" s="17">
        <f t="shared" si="1"/>
        <v>0</v>
      </c>
      <c r="I18" s="17">
        <f t="shared" si="1"/>
        <v>0</v>
      </c>
      <c r="J18" s="7">
        <f t="shared" si="1"/>
        <v>777</v>
      </c>
      <c r="K18" s="7">
        <f t="shared" si="1"/>
        <v>70748</v>
      </c>
      <c r="L18" s="26"/>
    </row>
    <row r="19" spans="1:12" s="2" customFormat="1" ht="87.75" customHeight="1">
      <c r="A19" s="40" t="s">
        <v>46</v>
      </c>
      <c r="B19" s="21">
        <v>1</v>
      </c>
      <c r="C19" s="20" t="s">
        <v>47</v>
      </c>
      <c r="D19" s="20" t="s">
        <v>48</v>
      </c>
      <c r="E19" s="6">
        <f>F19+J19+H19</f>
        <v>1627</v>
      </c>
      <c r="F19" s="6"/>
      <c r="G19" s="13"/>
      <c r="H19" s="13"/>
      <c r="I19" s="13"/>
      <c r="J19" s="6">
        <v>1627</v>
      </c>
      <c r="K19" s="6">
        <v>147263</v>
      </c>
      <c r="L19" s="22" t="s">
        <v>49</v>
      </c>
    </row>
    <row r="20" spans="1:12" s="2" customFormat="1" ht="79.5" customHeight="1">
      <c r="A20" s="41"/>
      <c r="B20" s="21">
        <v>2</v>
      </c>
      <c r="C20" s="20" t="s">
        <v>50</v>
      </c>
      <c r="D20" s="20" t="s">
        <v>51</v>
      </c>
      <c r="E20" s="6">
        <f aca="true" t="shared" si="2" ref="E20:E27">F20+J20+H20</f>
        <v>940</v>
      </c>
      <c r="F20" s="6">
        <v>540</v>
      </c>
      <c r="G20" s="6">
        <v>29815</v>
      </c>
      <c r="H20" s="13"/>
      <c r="I20" s="13"/>
      <c r="J20" s="6">
        <v>400</v>
      </c>
      <c r="K20" s="6">
        <v>31700</v>
      </c>
      <c r="L20" s="23" t="s">
        <v>52</v>
      </c>
    </row>
    <row r="21" spans="1:12" s="2" customFormat="1" ht="49.5" customHeight="1">
      <c r="A21" s="41"/>
      <c r="B21" s="21">
        <v>3</v>
      </c>
      <c r="C21" s="8" t="s">
        <v>21</v>
      </c>
      <c r="D21" s="20" t="s">
        <v>22</v>
      </c>
      <c r="E21" s="6">
        <f t="shared" si="2"/>
        <v>65</v>
      </c>
      <c r="F21" s="6">
        <v>65</v>
      </c>
      <c r="G21" s="6">
        <v>2900</v>
      </c>
      <c r="H21" s="13"/>
      <c r="I21" s="13"/>
      <c r="J21" s="6"/>
      <c r="K21" s="6"/>
      <c r="L21" s="23" t="s">
        <v>23</v>
      </c>
    </row>
    <row r="22" spans="1:12" s="2" customFormat="1" ht="67.5" customHeight="1">
      <c r="A22" s="41"/>
      <c r="B22" s="13">
        <v>4</v>
      </c>
      <c r="C22" s="8" t="s">
        <v>33</v>
      </c>
      <c r="D22" s="20" t="s">
        <v>34</v>
      </c>
      <c r="E22" s="6">
        <f t="shared" si="2"/>
        <v>155</v>
      </c>
      <c r="F22" s="13"/>
      <c r="G22" s="13"/>
      <c r="H22" s="13"/>
      <c r="I22" s="13"/>
      <c r="J22" s="6">
        <v>155</v>
      </c>
      <c r="K22" s="6">
        <v>12800</v>
      </c>
      <c r="L22" s="24" t="s">
        <v>61</v>
      </c>
    </row>
    <row r="23" spans="1:12" s="2" customFormat="1" ht="140.25" customHeight="1">
      <c r="A23" s="38"/>
      <c r="B23" s="21">
        <v>5</v>
      </c>
      <c r="C23" s="8" t="s">
        <v>53</v>
      </c>
      <c r="D23" s="20" t="s">
        <v>54</v>
      </c>
      <c r="E23" s="6">
        <f t="shared" si="2"/>
        <v>7317</v>
      </c>
      <c r="F23" s="13"/>
      <c r="G23" s="13"/>
      <c r="H23" s="13">
        <v>7317</v>
      </c>
      <c r="I23" s="13">
        <v>682920</v>
      </c>
      <c r="J23" s="6"/>
      <c r="K23" s="6"/>
      <c r="L23" s="23" t="s">
        <v>62</v>
      </c>
    </row>
    <row r="24" spans="1:12" s="2" customFormat="1" ht="49.5" customHeight="1">
      <c r="A24" s="38"/>
      <c r="B24" s="21">
        <v>6</v>
      </c>
      <c r="C24" s="20" t="s">
        <v>35</v>
      </c>
      <c r="D24" s="20" t="s">
        <v>36</v>
      </c>
      <c r="E24" s="6">
        <f t="shared" si="2"/>
        <v>2066</v>
      </c>
      <c r="F24" s="8">
        <v>2066</v>
      </c>
      <c r="G24" s="15">
        <f>40057.38+29318.03+18989.66</f>
        <v>88365.07</v>
      </c>
      <c r="H24" s="13"/>
      <c r="I24" s="13"/>
      <c r="J24" s="18"/>
      <c r="K24" s="18"/>
      <c r="L24" s="25" t="s">
        <v>60</v>
      </c>
    </row>
    <row r="25" spans="1:12" s="2" customFormat="1" ht="49.5" customHeight="1">
      <c r="A25" s="38"/>
      <c r="B25" s="13">
        <v>7</v>
      </c>
      <c r="C25" s="20" t="s">
        <v>37</v>
      </c>
      <c r="D25" s="20" t="s">
        <v>38</v>
      </c>
      <c r="E25" s="6">
        <f t="shared" si="2"/>
        <v>170</v>
      </c>
      <c r="F25" s="8">
        <v>170</v>
      </c>
      <c r="G25" s="15">
        <v>8109.4</v>
      </c>
      <c r="H25" s="13"/>
      <c r="I25" s="13"/>
      <c r="J25" s="18"/>
      <c r="K25" s="18"/>
      <c r="L25" s="25" t="s">
        <v>60</v>
      </c>
    </row>
    <row r="26" spans="1:12" s="2" customFormat="1" ht="132" customHeight="1">
      <c r="A26" s="38"/>
      <c r="B26" s="21">
        <v>8</v>
      </c>
      <c r="C26" s="20" t="s">
        <v>55</v>
      </c>
      <c r="D26" s="20" t="s">
        <v>56</v>
      </c>
      <c r="E26" s="6">
        <f t="shared" si="2"/>
        <v>1600</v>
      </c>
      <c r="F26" s="8">
        <v>1600</v>
      </c>
      <c r="G26" s="13">
        <v>92305</v>
      </c>
      <c r="H26" s="13"/>
      <c r="I26" s="13"/>
      <c r="J26" s="18"/>
      <c r="K26" s="18"/>
      <c r="L26" s="24" t="s">
        <v>65</v>
      </c>
    </row>
    <row r="27" spans="1:12" s="2" customFormat="1" ht="106.5" customHeight="1">
      <c r="A27" s="39"/>
      <c r="B27" s="21">
        <v>9</v>
      </c>
      <c r="C27" s="20" t="s">
        <v>57</v>
      </c>
      <c r="D27" s="20" t="s">
        <v>58</v>
      </c>
      <c r="E27" s="6">
        <f t="shared" si="2"/>
        <v>2032</v>
      </c>
      <c r="F27" s="8"/>
      <c r="G27" s="13"/>
      <c r="H27" s="13"/>
      <c r="I27" s="13"/>
      <c r="J27" s="18">
        <v>2032</v>
      </c>
      <c r="K27" s="19">
        <f>89132.8+49399.8</f>
        <v>138532.6</v>
      </c>
      <c r="L27" s="24" t="s">
        <v>64</v>
      </c>
    </row>
    <row r="28" spans="1:12" ht="49.5" customHeight="1">
      <c r="A28" s="35" t="s">
        <v>59</v>
      </c>
      <c r="B28" s="35"/>
      <c r="C28" s="35"/>
      <c r="D28" s="35"/>
      <c r="E28" s="9">
        <f>SUM(E19:E23)</f>
        <v>10104</v>
      </c>
      <c r="F28" s="9">
        <f aca="true" t="shared" si="3" ref="F28:K28">SUM(F19:F27)</f>
        <v>4441</v>
      </c>
      <c r="G28" s="9">
        <f t="shared" si="3"/>
        <v>221494.47</v>
      </c>
      <c r="H28" s="9">
        <f t="shared" si="3"/>
        <v>7317</v>
      </c>
      <c r="I28" s="9">
        <f t="shared" si="3"/>
        <v>682920</v>
      </c>
      <c r="J28" s="9">
        <f t="shared" si="3"/>
        <v>4214</v>
      </c>
      <c r="K28" s="9">
        <f t="shared" si="3"/>
        <v>330295.6</v>
      </c>
      <c r="L28" s="12"/>
    </row>
    <row r="29" ht="37.5" customHeight="1">
      <c r="A29" s="10"/>
    </row>
    <row r="30" ht="28.5" customHeight="1">
      <c r="A30" s="10"/>
    </row>
    <row r="31" ht="37.5" customHeight="1">
      <c r="A31" s="10"/>
    </row>
    <row r="32" ht="37.5" customHeight="1">
      <c r="A32" s="10"/>
    </row>
    <row r="33" ht="36" customHeight="1">
      <c r="A33" s="10"/>
    </row>
    <row r="34" ht="31.5" customHeight="1">
      <c r="A34" s="10"/>
    </row>
    <row r="35" ht="23.25" customHeight="1">
      <c r="A35" s="10"/>
    </row>
    <row r="36" ht="23.25" customHeight="1">
      <c r="A36" s="10"/>
    </row>
    <row r="37" ht="23.25" customHeight="1">
      <c r="A37" s="10"/>
    </row>
    <row r="38" ht="23.25" customHeight="1">
      <c r="A38" s="10"/>
    </row>
    <row r="39" ht="23.25" customHeight="1">
      <c r="A39" s="10"/>
    </row>
    <row r="40" ht="36" customHeight="1">
      <c r="A40" s="10"/>
    </row>
    <row r="41" ht="24.75" customHeight="1">
      <c r="A41" s="10"/>
    </row>
    <row r="42" ht="13.5" customHeight="1">
      <c r="A42" s="10"/>
    </row>
    <row r="43" ht="36" customHeight="1">
      <c r="A43" s="10"/>
    </row>
    <row r="44" ht="13.5" customHeight="1">
      <c r="A44" s="10"/>
    </row>
    <row r="45" spans="1:11" s="1" customFormat="1" ht="19.5" customHeight="1">
      <c r="A45" s="10"/>
      <c r="B45"/>
      <c r="C45"/>
      <c r="D45"/>
      <c r="E45"/>
      <c r="F45"/>
      <c r="G45"/>
      <c r="H45"/>
      <c r="I45"/>
      <c r="J45"/>
      <c r="K45"/>
    </row>
    <row r="46" ht="13.5">
      <c r="A46" s="11"/>
    </row>
    <row r="47" ht="13.5">
      <c r="A47" s="11"/>
    </row>
  </sheetData>
  <sheetProtection/>
  <protectedRanges>
    <protectedRange sqref="D7" name="区域1"/>
    <protectedRange sqref="D9:D12" name="区域1_1"/>
    <protectedRange sqref="D21:D23" name="区域1_1_1"/>
    <protectedRange sqref="D13:D17 D24:D27" name="区域1_1_2"/>
  </protectedRanges>
  <mergeCells count="14">
    <mergeCell ref="A28:D28"/>
    <mergeCell ref="A2:A17"/>
    <mergeCell ref="A19:A27"/>
    <mergeCell ref="B2:B4"/>
    <mergeCell ref="C2:C4"/>
    <mergeCell ref="D2:D4"/>
    <mergeCell ref="H3:I3"/>
    <mergeCell ref="J3:K3"/>
    <mergeCell ref="A18:D18"/>
    <mergeCell ref="E2:E4"/>
    <mergeCell ref="A1:L1"/>
    <mergeCell ref="L2:L4"/>
    <mergeCell ref="F2:K2"/>
    <mergeCell ref="F3:G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罗锦</cp:lastModifiedBy>
  <cp:lastPrinted>2023-11-10T08:36:36Z</cp:lastPrinted>
  <dcterms:created xsi:type="dcterms:W3CDTF">2006-09-16T00:00:00Z</dcterms:created>
  <dcterms:modified xsi:type="dcterms:W3CDTF">2023-11-13T03:16:04Z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D6AE85944F3B4593A981378EE33DDF75_13</vt:lpwstr>
  </property>
  <property fmtid="{D5CDD505-2E9C-101B-9397-08002B2CF9AE}" pid="3" name="KSOProductBuildVer">
    <vt:lpwstr>2052-12.1.0.15712</vt:lpwstr>
  </property>
</Properties>
</file>